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<sst xmlns="http://schemas.openxmlformats.org/spreadsheetml/2006/main" count="124" uniqueCount="84">
  <si>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</si>
  <si>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</si>
  <si>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</si>
  <si>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</si>
  <si>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</si>
  <si>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</si>
  <si>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</si>
  <si>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</si>
  <si>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</si>
  <si>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</si>
  <si>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</si>
  <si>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</si>
  <si>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</si>
  <si>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</si>
  <si>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</si>
  <si>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</si>
  <si>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</si>
  <si>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</si>
  <si>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</si>
  <si>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</si>
  <si>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</si>
  <si>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</si>
  <si>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</si>
  <si>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</si>
  <si>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</si>
  <si>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</si>
  <si>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</si>
  <si>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</si>
  <si>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</si>
  <si>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</si>
  <si>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</si>
  <si>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</si>
  <si>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</si>
  <si>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</si>
  <si>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</si>
  <si>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</si>
  <si>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</si>
  <si>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</si>
  <si>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</si>
  <si>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</si>
  <si>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</si>
  <si>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</si>
  <si>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</si>
  <si>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</si>
  <si>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</si>
  <si>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</si>
  <si>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</si>
  <si>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</si>
  <si>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</si>
  <si>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</si>
  <si>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</si>
  <si>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</si>
  <si>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</si>
  <si>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</si>
  <si>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</si>
  <si>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</si>
  <si>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</si>
  <si>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</si>
  <si>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</si>
  <si>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</si>
  <si>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</si>
  <si>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</si>
  <si>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</si>
  <si>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</si>
  <si>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</si>
  <si>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</si>
  <si>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</si>
  <si>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</si>
  <si>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</si>
  <si>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</si>
  <si>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</si>
  <si>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</si>
  <si>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</si>
  <si>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</si>
  <si>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</si>
  <si>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</si>
  <si>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</si>
  <si>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</si>
  <si>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</si>
  <si>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t>станом на 27.02.2018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</si>
  <si>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</si>
  <si>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r>
      <t xml:space="preserve">станом на 27.02.2018р.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</si>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</sst>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5.2"/>
      <color indexed="8"/>
      <name val="Times New Roman"/>
      <family val="1"/>
    </font>
    <font>
      <sz val="7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 val="autoZero"/>
        <c:auto val="0"/>
        <c:lblOffset val="100"/>
        <c:tickLblSkip val="1"/>
        <c:noMultiLvlLbl val="0"/>
      </c:catAx>
      <c:valAx>
        <c:axId val="108755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0"/>
        <c:lblOffset val="100"/>
        <c:tickLblSkip val="1"/>
        <c:noMultiLvlLbl val="0"/>
      </c:catAx>
      <c:valAx>
        <c:axId val="85005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395826"/>
        <c:axId val="17453571"/>
      </c:bar3D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5826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864412"/>
        <c:axId val="4453117"/>
      </c:bar3D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218 903,5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-17 500,1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-17 500,1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2017 рік"/>
      <sheetName val="2016 рік"/>
    </sheetNames>
    <sheetDataSet>
      <sheetData sheetId="0">
        <row r="9">
          <cell r="F9">
            <v>131692.339</v>
          </cell>
          <cell r="G9">
            <v>123223.38</v>
          </cell>
        </row>
        <row r="19">
          <cell r="F19">
            <v>9066</v>
          </cell>
          <cell r="G19">
            <v>7229.04</v>
          </cell>
        </row>
        <row r="25">
          <cell r="F25">
            <v>5421</v>
          </cell>
          <cell r="G25">
            <v>5437.62</v>
          </cell>
        </row>
        <row r="35">
          <cell r="F35">
            <v>28112.48</v>
          </cell>
          <cell r="G35">
            <v>20674.94</v>
          </cell>
        </row>
        <row r="47">
          <cell r="F47">
            <v>54948.16</v>
          </cell>
          <cell r="G47">
            <v>59633.74</v>
          </cell>
        </row>
        <row r="55">
          <cell r="F55">
            <v>280.078</v>
          </cell>
          <cell r="G55">
            <v>280.08</v>
          </cell>
        </row>
        <row r="65">
          <cell r="F65">
            <v>1064.14</v>
          </cell>
          <cell r="G65">
            <v>1114.23</v>
          </cell>
        </row>
        <row r="79">
          <cell r="F79">
            <v>236403.65700000004</v>
          </cell>
          <cell r="G79">
            <v>223200.09999999998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14560.55/1000</f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4362046.31/1000</f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81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80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1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5995.646944444446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5995.6</v>
      </c>
      <c r="R5" s="69">
        <v>14.8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5995.6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5995.6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5995.6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5995.6</v>
      </c>
      <c r="R9" s="71">
        <v>0</v>
      </c>
      <c r="S9" s="72">
        <v>0</v>
      </c>
      <c r="T9" s="70">
        <v>10</v>
      </c>
      <c r="U9" s="125">
        <v>0</v>
      </c>
      <c r="V9" s="126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5995.6</v>
      </c>
      <c r="R10" s="71">
        <v>0</v>
      </c>
      <c r="S10" s="72">
        <v>0</v>
      </c>
      <c r="T10" s="70">
        <v>0</v>
      </c>
      <c r="U10" s="125">
        <v>1</v>
      </c>
      <c r="V10" s="126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5995.6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5995.6</v>
      </c>
      <c r="R12" s="69">
        <v>3.6</v>
      </c>
      <c r="S12" s="65">
        <v>0</v>
      </c>
      <c r="T12" s="70">
        <v>0</v>
      </c>
      <c r="U12" s="125">
        <v>0</v>
      </c>
      <c r="V12" s="126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5995.6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5995.6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5995.6</v>
      </c>
      <c r="R15" s="69">
        <v>0</v>
      </c>
      <c r="S15" s="65">
        <v>0</v>
      </c>
      <c r="T15" s="74">
        <v>6.1</v>
      </c>
      <c r="U15" s="125">
        <v>0</v>
      </c>
      <c r="V15" s="126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5995.6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5995.6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5995.6</v>
      </c>
      <c r="R18" s="69">
        <v>53</v>
      </c>
      <c r="S18" s="65">
        <v>0</v>
      </c>
      <c r="T18" s="70">
        <v>0</v>
      </c>
      <c r="U18" s="125">
        <v>0</v>
      </c>
      <c r="V18" s="126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4600</v>
      </c>
      <c r="P19" s="3">
        <f t="shared" si="2"/>
        <v>1.4428369565217392</v>
      </c>
      <c r="Q19" s="2">
        <v>5995.6</v>
      </c>
      <c r="R19" s="69">
        <v>0</v>
      </c>
      <c r="S19" s="65">
        <v>0</v>
      </c>
      <c r="T19" s="70">
        <v>40</v>
      </c>
      <c r="U19" s="125">
        <v>0</v>
      </c>
      <c r="V19" s="126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5995.6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5995.6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11900</v>
      </c>
      <c r="P22" s="3">
        <f t="shared" si="2"/>
        <v>0</v>
      </c>
      <c r="Q22" s="2">
        <v>5995.6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13005</v>
      </c>
      <c r="P23" s="3">
        <f t="shared" si="2"/>
        <v>0</v>
      </c>
      <c r="Q23" s="2">
        <v>5995.6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59394.100000000006</v>
      </c>
      <c r="C24" s="85">
        <f t="shared" si="4"/>
        <v>2239.5</v>
      </c>
      <c r="D24" s="107">
        <f t="shared" si="4"/>
        <v>2239.5</v>
      </c>
      <c r="E24" s="107">
        <f t="shared" si="4"/>
        <v>0</v>
      </c>
      <c r="F24" s="85">
        <f t="shared" si="4"/>
        <v>795.7</v>
      </c>
      <c r="G24" s="85">
        <f t="shared" si="4"/>
        <v>7321.4</v>
      </c>
      <c r="H24" s="85">
        <f t="shared" si="4"/>
        <v>34587.5</v>
      </c>
      <c r="I24" s="85">
        <f t="shared" si="4"/>
        <v>1847.6000000000001</v>
      </c>
      <c r="J24" s="85">
        <f t="shared" si="4"/>
        <v>336.00000000000006</v>
      </c>
      <c r="K24" s="85">
        <f t="shared" si="4"/>
        <v>550.1</v>
      </c>
      <c r="L24" s="85">
        <f t="shared" si="4"/>
        <v>280.1</v>
      </c>
      <c r="M24" s="84">
        <f t="shared" si="4"/>
        <v>569.6449999999988</v>
      </c>
      <c r="N24" s="84">
        <f t="shared" si="4"/>
        <v>107921.64500000002</v>
      </c>
      <c r="O24" s="84">
        <f t="shared" si="4"/>
        <v>125125</v>
      </c>
      <c r="P24" s="86">
        <f>N24/O24</f>
        <v>0.8625106493506495</v>
      </c>
      <c r="Q24" s="2"/>
      <c r="R24" s="75">
        <f>SUM(R4:R23)</f>
        <v>154.6</v>
      </c>
      <c r="S24" s="75">
        <f>SUM(S4:S23)</f>
        <v>0</v>
      </c>
      <c r="T24" s="75">
        <f>SUM(T4:T23)</f>
        <v>56.1</v>
      </c>
      <c r="U24" s="139">
        <f>SUM(U4:U23)</f>
        <v>1</v>
      </c>
      <c r="V24" s="140"/>
      <c r="W24" s="75">
        <f>R24+S24+U24+T24+V24</f>
        <v>211.7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43158</v>
      </c>
      <c r="S29" s="143">
        <v>1.88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43158</v>
      </c>
      <c r="S39" s="131">
        <v>4586.3857499999995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82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83</v>
      </c>
      <c r="P27" s="149"/>
    </row>
    <row r="28" spans="1:16" ht="30.75" customHeight="1">
      <c r="A28" s="162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4586.3857499999995</v>
      </c>
      <c r="B29" s="45">
        <v>1015</v>
      </c>
      <c r="C29" s="45">
        <v>169.55</v>
      </c>
      <c r="D29" s="45">
        <v>806.429</v>
      </c>
      <c r="E29" s="45">
        <v>806.43</v>
      </c>
      <c r="F29" s="45">
        <v>3000</v>
      </c>
      <c r="G29" s="45">
        <v>213.12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1191.1</v>
      </c>
      <c r="N29" s="47">
        <f>M29-L29</f>
        <v>-3634.329</v>
      </c>
      <c r="O29" s="152">
        <f>лютий!S29</f>
        <v>1.88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'[2]лютий'!$F$9</f>
        <v>131692.339</v>
      </c>
      <c r="C48" s="28">
        <f>'[2]лютий'!$G$9</f>
        <v>123223.38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'[2]лютий'!$F$35</f>
        <v>28112.48</v>
      </c>
      <c r="C49" s="28">
        <f>'[2]лютий'!$G$35</f>
        <v>20674.94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'[2]лютий'!$F$47</f>
        <v>54948.16</v>
      </c>
      <c r="C50" s="28">
        <f>'[2]лютий'!$G$47</f>
        <v>59633.74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'[2]лютий'!$F$25</f>
        <v>5421</v>
      </c>
      <c r="C51" s="28">
        <f>'[2]лютий'!$G$25</f>
        <v>5437.62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'[2]лютий'!$F$19</f>
        <v>9066</v>
      </c>
      <c r="C52" s="28">
        <f>'[2]лютий'!$G$19</f>
        <v>7229.04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'[2]лютий'!$F$65</f>
        <v>1064.14</v>
      </c>
      <c r="C53" s="28">
        <f>'[2]лютий'!$G$65</f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'[2]лютий'!$F$55</f>
        <v>280.078</v>
      </c>
      <c r="C54" s="28">
        <f>'[2]лютий'!$G$55</f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5819.460000000028</v>
      </c>
      <c r="C55" s="12">
        <f>C56-C48-C49-C50-C51-C52-C53-C54</f>
        <v>5607.069999999972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'[2]лютий'!$F$79</f>
        <v>236403.65700000004</v>
      </c>
      <c r="C56" s="9">
        <f>'[2]лютий'!$G$79</f>
        <v>223200.09999999998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169.55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213.12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0" sqref="B4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2018-02-27T09:46:20Z</dcterms:modified>
  <cp:category/>
  <cp:version/>
  <cp:contentType/>
  <cp:contentStatus/>
</cp:coreProperties>
</file>